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6128" windowHeight="104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<sst xmlns="http://schemas.openxmlformats.org/spreadsheetml/2006/main" count="90" uniqueCount="39">
  <si>
    <t>Ape</t>
  </si>
  <si>
    <t>Cat</t>
  </si>
  <si>
    <t>Bat</t>
  </si>
  <si>
    <t>-</t>
  </si>
  <si>
    <t>State/Time</t>
  </si>
  <si>
    <t>Alpha</t>
  </si>
  <si>
    <t>Products</t>
  </si>
  <si>
    <t>The machine</t>
  </si>
  <si>
    <t>Time</t>
  </si>
  <si>
    <t>1 --&gt; 1</t>
  </si>
  <si>
    <t>1 --&gt; 2</t>
  </si>
  <si>
    <t>1 --&gt; 3</t>
  </si>
  <si>
    <t>2 --&gt; 1</t>
  </si>
  <si>
    <t>2 --&gt; 2</t>
  </si>
  <si>
    <t>2 --&gt; 3</t>
  </si>
  <si>
    <t>3 --&gt; 1</t>
  </si>
  <si>
    <t>3 --&gt; 2</t>
  </si>
  <si>
    <t>3 --&gt; 3</t>
  </si>
  <si>
    <t>Beta</t>
  </si>
  <si>
    <t>Delta</t>
  </si>
  <si>
    <t>Gamma</t>
  </si>
  <si>
    <t>X_t</t>
  </si>
  <si>
    <t>(most likely state sequence)</t>
  </si>
  <si>
    <t>Trained machine</t>
  </si>
  <si>
    <t>New alpha</t>
  </si>
  <si>
    <t>New beta</t>
  </si>
  <si>
    <t>Pi</t>
  </si>
  <si>
    <t>p_t(i,j)</t>
  </si>
  <si>
    <t>i</t>
  </si>
  <si>
    <t>j</t>
  </si>
  <si>
    <t>Sum</t>
  </si>
  <si>
    <t>(that is, o_1 is in column 2, o_2 is in column 3, etc.)</t>
  </si>
  <si>
    <t>This is a first draft that is not quite well-enough implemented to allow us to change the original machine</t>
  </si>
  <si>
    <t>and output sequence and watch the results.</t>
  </si>
  <si>
    <t>HMM assignment, spring 2007</t>
  </si>
  <si>
    <t>@</t>
  </si>
  <si>
    <t>$</t>
  </si>
  <si>
    <t>#</t>
  </si>
  <si>
    <t>These are the a_ij * b_ijo products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</si>
</sst>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9"/>
  <sheetViews>
    <sheetView tabSelected="1" workbookViewId="0" topLeftCell="A16">
      <selection activeCell="F16" sqref="F16"/>
    </sheetView>
  </sheetViews>
  <sheetFormatPr defaultColWidth="9.140625" defaultRowHeight="12.75"/>
  <sheetData>
    <row r="1" ht="12.75">
      <c r="A1" s="1" t="s">
        <v>34</v>
      </c>
    </row>
    <row r="2" ht="12.75">
      <c r="A2" s="2" t="s">
        <v>32</v>
      </c>
    </row>
    <row r="3" ht="12.75">
      <c r="A3" t="s">
        <v>33</v>
      </c>
    </row>
    <row r="6" spans="1:10" ht="12.75">
      <c r="A6" s="1" t="s">
        <v>7</v>
      </c>
      <c r="D6" t="s">
        <v>35</v>
      </c>
      <c r="E6" t="s">
        <v>37</v>
      </c>
      <c r="F6" t="s">
        <v>36</v>
      </c>
      <c r="J6" s="1" t="s">
        <v>26</v>
      </c>
    </row>
    <row r="7" spans="1:10" ht="12.75">
      <c r="A7">
        <v>1</v>
      </c>
      <c r="B7">
        <v>1</v>
      </c>
      <c r="C7">
        <v>0.3</v>
      </c>
      <c r="D7">
        <v>0.6</v>
      </c>
      <c r="E7">
        <v>0.2</v>
      </c>
      <c r="F7">
        <v>0.2</v>
      </c>
      <c r="I7" s="1">
        <v>1</v>
      </c>
      <c r="J7">
        <v>0.7</v>
      </c>
    </row>
    <row r="8" spans="2:10" ht="12.75">
      <c r="B8">
        <v>2</v>
      </c>
      <c r="C8">
        <v>0.3</v>
      </c>
      <c r="D8">
        <v>0.2</v>
      </c>
      <c r="E8">
        <v>0.2</v>
      </c>
      <c r="F8">
        <v>0.6</v>
      </c>
      <c r="I8" s="1">
        <v>2</v>
      </c>
      <c r="J8">
        <v>0.2</v>
      </c>
    </row>
    <row r="9" spans="2:10" ht="12.75">
      <c r="B9">
        <v>3</v>
      </c>
      <c r="C9">
        <v>0.4</v>
      </c>
      <c r="D9">
        <v>0.9</v>
      </c>
      <c r="E9">
        <v>0.1</v>
      </c>
      <c r="F9">
        <v>0</v>
      </c>
      <c r="I9" s="1">
        <v>3</v>
      </c>
      <c r="J9">
        <v>0.1</v>
      </c>
    </row>
    <row r="10" spans="1:6" ht="12.75">
      <c r="A10">
        <v>2</v>
      </c>
      <c r="B10">
        <v>1</v>
      </c>
      <c r="C10">
        <v>0.4</v>
      </c>
      <c r="D10">
        <v>0.5</v>
      </c>
      <c r="E10">
        <v>0.5</v>
      </c>
      <c r="F10">
        <v>0</v>
      </c>
    </row>
    <row r="11" spans="2:6" ht="12.75">
      <c r="B11">
        <v>2</v>
      </c>
      <c r="C11">
        <v>0.6</v>
      </c>
      <c r="D11">
        <v>0.1</v>
      </c>
      <c r="E11">
        <v>0.8</v>
      </c>
      <c r="F11">
        <v>0.1</v>
      </c>
    </row>
    <row r="12" spans="2:6" ht="12.75">
      <c r="B12">
        <v>3</v>
      </c>
      <c r="C12">
        <v>0</v>
      </c>
      <c r="D12">
        <v>0.3</v>
      </c>
      <c r="E12">
        <v>0.3</v>
      </c>
      <c r="F12">
        <v>0.4</v>
      </c>
    </row>
    <row r="13" spans="1:6" ht="12.75">
      <c r="A13">
        <v>3</v>
      </c>
      <c r="B13">
        <v>1</v>
      </c>
      <c r="C13">
        <v>0</v>
      </c>
      <c r="D13">
        <v>0.5</v>
      </c>
      <c r="E13">
        <v>0.3</v>
      </c>
      <c r="F13">
        <v>0.2</v>
      </c>
    </row>
    <row r="14" spans="2:6" ht="12.75">
      <c r="B14">
        <v>2</v>
      </c>
      <c r="C14">
        <v>0.5</v>
      </c>
      <c r="D14">
        <v>0</v>
      </c>
      <c r="E14">
        <v>0.1</v>
      </c>
      <c r="F14">
        <v>0.9</v>
      </c>
    </row>
    <row r="15" spans="2:6" ht="12.75">
      <c r="B15">
        <v>3</v>
      </c>
      <c r="C15">
        <v>0.5</v>
      </c>
      <c r="D15">
        <v>0</v>
      </c>
      <c r="E15">
        <v>0</v>
      </c>
      <c r="F15">
        <v>1</v>
      </c>
    </row>
    <row r="17" spans="1:9" ht="12.75">
      <c r="A17" s="1" t="s">
        <v>6</v>
      </c>
      <c r="B17" t="s">
        <v>9</v>
      </c>
      <c r="D17">
        <f aca="true" t="shared" si="0" ref="D17:G23">D7*$C7</f>
        <v>0.18</v>
      </c>
      <c r="E17">
        <f t="shared" si="0"/>
        <v>0.06</v>
      </c>
      <c r="F17">
        <f t="shared" si="0"/>
        <v>0.06</v>
      </c>
      <c r="I17" t="s">
        <v>38</v>
      </c>
    </row>
    <row r="18" spans="2:6" ht="12.75">
      <c r="B18" t="s">
        <v>10</v>
      </c>
      <c r="D18">
        <f t="shared" si="0"/>
        <v>0.06</v>
      </c>
      <c r="E18">
        <f t="shared" si="0"/>
        <v>0.06</v>
      </c>
      <c r="F18">
        <f t="shared" si="0"/>
        <v>0.18</v>
      </c>
    </row>
    <row r="19" spans="2:6" ht="12.75">
      <c r="B19" t="s">
        <v>11</v>
      </c>
      <c r="D19">
        <f t="shared" si="0"/>
        <v>0.36000000000000004</v>
      </c>
      <c r="E19">
        <f t="shared" si="0"/>
        <v>0.04000000000000001</v>
      </c>
      <c r="F19">
        <f t="shared" si="0"/>
        <v>0</v>
      </c>
    </row>
    <row r="20" spans="2:6" ht="12.75">
      <c r="B20" t="s">
        <v>12</v>
      </c>
      <c r="D20">
        <f t="shared" si="0"/>
        <v>0.2</v>
      </c>
      <c r="E20">
        <f t="shared" si="0"/>
        <v>0.2</v>
      </c>
      <c r="F20">
        <f t="shared" si="0"/>
        <v>0</v>
      </c>
    </row>
    <row r="21" spans="2:6" ht="12.75">
      <c r="B21" t="s">
        <v>13</v>
      </c>
      <c r="D21">
        <f t="shared" si="0"/>
        <v>0.06</v>
      </c>
      <c r="E21">
        <f t="shared" si="0"/>
        <v>0.48</v>
      </c>
      <c r="F21">
        <f t="shared" si="0"/>
        <v>0.06</v>
      </c>
    </row>
    <row r="22" spans="2:6" ht="12.75">
      <c r="B22" t="s">
        <v>14</v>
      </c>
      <c r="D22">
        <f t="shared" si="0"/>
        <v>0</v>
      </c>
      <c r="E22">
        <f t="shared" si="0"/>
        <v>0</v>
      </c>
      <c r="F22">
        <f t="shared" si="0"/>
        <v>0</v>
      </c>
    </row>
    <row r="23" spans="2:6" ht="12.75">
      <c r="B23" t="s">
        <v>15</v>
      </c>
      <c r="D23">
        <f t="shared" si="0"/>
        <v>0</v>
      </c>
      <c r="E23">
        <f t="shared" si="0"/>
        <v>0</v>
      </c>
      <c r="F23">
        <f t="shared" si="0"/>
        <v>0</v>
      </c>
    </row>
    <row r="24" spans="2:6" ht="12.75">
      <c r="B24" t="s">
        <v>16</v>
      </c>
      <c r="D24">
        <f>D14*$C14</f>
        <v>0</v>
      </c>
      <c r="E24">
        <f>E14*$C14</f>
        <v>0.05</v>
      </c>
      <c r="F24">
        <f>F14*$C14</f>
        <v>0.45</v>
      </c>
    </row>
    <row r="25" spans="2:6" ht="12.75">
      <c r="B25" t="s">
        <v>17</v>
      </c>
      <c r="D25">
        <f>D15*$C15</f>
        <v>0</v>
      </c>
      <c r="E25">
        <f>E15*$C15</f>
        <v>0</v>
      </c>
      <c r="F25">
        <f>F15*$C15</f>
        <v>0.5</v>
      </c>
    </row>
    <row r="27" spans="1:7" ht="12.75">
      <c r="A27" s="1" t="s">
        <v>8</v>
      </c>
      <c r="C27">
        <v>1</v>
      </c>
      <c r="D27">
        <v>2</v>
      </c>
      <c r="E27">
        <v>3</v>
      </c>
      <c r="F27">
        <v>4</v>
      </c>
      <c r="G27">
        <v>5</v>
      </c>
    </row>
    <row r="28" spans="4:7" ht="12.75">
      <c r="D28" t="s">
        <v>35</v>
      </c>
      <c r="E28" t="s">
        <v>35</v>
      </c>
      <c r="F28" t="s">
        <v>36</v>
      </c>
      <c r="G28" t="s">
        <v>37</v>
      </c>
    </row>
    <row r="29" ht="12.75">
      <c r="A29" t="s">
        <v>31</v>
      </c>
    </row>
    <row r="32" spans="1:7" ht="12.75">
      <c r="A32" s="1" t="s">
        <v>5</v>
      </c>
      <c r="D32" t="s">
        <v>35</v>
      </c>
      <c r="E32" t="s">
        <v>35</v>
      </c>
      <c r="F32" t="s">
        <v>36</v>
      </c>
      <c r="G32" t="s">
        <v>37</v>
      </c>
    </row>
    <row r="33" spans="3:7" ht="12.75">
      <c r="C33" t="s">
        <v>3</v>
      </c>
      <c r="D33">
        <v>1</v>
      </c>
      <c r="E33">
        <v>1</v>
      </c>
      <c r="F33">
        <v>3</v>
      </c>
      <c r="G33">
        <v>2</v>
      </c>
    </row>
    <row r="34" spans="2:7" ht="12.75">
      <c r="B34" s="1" t="s">
        <v>4</v>
      </c>
      <c r="C34" s="1">
        <v>1</v>
      </c>
      <c r="D34" s="1">
        <v>2</v>
      </c>
      <c r="E34" s="1">
        <v>3</v>
      </c>
      <c r="F34" s="1">
        <v>4</v>
      </c>
      <c r="G34" s="1">
        <v>5</v>
      </c>
    </row>
    <row r="35" spans="2:9" ht="12.75">
      <c r="B35" s="1">
        <v>1</v>
      </c>
      <c r="C35">
        <f>$J7</f>
        <v>0.7</v>
      </c>
      <c r="D35">
        <f aca="true" t="shared" si="1" ref="D35:G37">C$35*INDEX($D$17:$G$25,ROW()-ROW(C$35)+1,D$33)+C$36*INDEX($D$17:$G$25,ROW()-ROW(C$35)+4,D$33)+C$37*INDEX($D$17:$G$25,ROW()-ROW(C$35)+7,D$33)</f>
        <v>0.166</v>
      </c>
      <c r="E35">
        <f t="shared" si="1"/>
        <v>0.04068</v>
      </c>
      <c r="F35">
        <f t="shared" si="1"/>
        <v>0.0024408</v>
      </c>
      <c r="G35">
        <f t="shared" si="1"/>
        <v>0.007147728000000001</v>
      </c>
      <c r="I35">
        <f>SUM(G35:G37)</f>
        <v>0.025688879999999997</v>
      </c>
    </row>
    <row r="36" spans="2:7" ht="12.75">
      <c r="B36" s="1">
        <v>2</v>
      </c>
      <c r="C36">
        <f>$J8</f>
        <v>0.2</v>
      </c>
      <c r="D36">
        <f t="shared" si="1"/>
        <v>0.05399999999999999</v>
      </c>
      <c r="E36">
        <f t="shared" si="1"/>
        <v>0.0132</v>
      </c>
      <c r="F36">
        <f t="shared" si="1"/>
        <v>0.0350064</v>
      </c>
      <c r="G36">
        <f t="shared" si="1"/>
        <v>0.018443519999999998</v>
      </c>
    </row>
    <row r="37" spans="2:7" ht="12.75">
      <c r="B37" s="1">
        <v>3</v>
      </c>
      <c r="C37">
        <f>$J9</f>
        <v>0.1</v>
      </c>
      <c r="D37">
        <f t="shared" si="1"/>
        <v>0.252</v>
      </c>
      <c r="E37">
        <f t="shared" si="1"/>
        <v>0.05976000000000001</v>
      </c>
      <c r="F37">
        <f t="shared" si="1"/>
        <v>0.029880000000000004</v>
      </c>
      <c r="G37">
        <f t="shared" si="1"/>
        <v>9.763200000000002E-05</v>
      </c>
    </row>
    <row r="38" ht="12.75">
      <c r="B38" s="1"/>
    </row>
    <row r="39" spans="2:7" ht="12.75">
      <c r="B39" s="1"/>
      <c r="G39">
        <f>SUM(G35:G37)</f>
        <v>0.025688879999999997</v>
      </c>
    </row>
    <row r="41" spans="1:7" ht="12.75">
      <c r="A41" s="1" t="s">
        <v>18</v>
      </c>
      <c r="D41" t="s">
        <v>35</v>
      </c>
      <c r="E41" t="s">
        <v>35</v>
      </c>
      <c r="F41" t="s">
        <v>36</v>
      </c>
      <c r="G41" t="s">
        <v>37</v>
      </c>
    </row>
    <row r="42" spans="3:7" ht="12.75">
      <c r="C42" t="s">
        <v>3</v>
      </c>
      <c r="D42">
        <v>1</v>
      </c>
      <c r="E42">
        <v>1</v>
      </c>
      <c r="F42">
        <v>3</v>
      </c>
      <c r="G42">
        <v>2</v>
      </c>
    </row>
    <row r="43" spans="2:7" ht="12.75">
      <c r="B43" s="1" t="s">
        <v>4</v>
      </c>
      <c r="C43" s="1">
        <v>1</v>
      </c>
      <c r="D43" s="1">
        <v>2</v>
      </c>
      <c r="E43" s="1">
        <v>3</v>
      </c>
      <c r="F43" s="1">
        <v>4</v>
      </c>
      <c r="G43" s="1">
        <v>5</v>
      </c>
    </row>
    <row r="44" spans="2:7" ht="12.75">
      <c r="B44" s="1">
        <v>1</v>
      </c>
      <c r="C44">
        <f aca="true" t="shared" si="2" ref="C44:F46">D$44*INDEX($D$17:$G$25,(ROW()-ROW(D$44))*3+1,D$42)+D$45*INDEX($D$17:$G$25,(ROW()-ROW(D$44))*3+2,D$42)+D$46*INDEX($D$17:$G$25,(ROW()-ROW(B$44))*3+3,D$42)</f>
        <v>0.027897119999999997</v>
      </c>
      <c r="D44">
        <f t="shared" si="2"/>
        <v>0.145368</v>
      </c>
      <c r="E44">
        <f t="shared" si="2"/>
        <v>0.13199999999999998</v>
      </c>
      <c r="F44">
        <f t="shared" si="2"/>
        <v>0.16</v>
      </c>
      <c r="G44">
        <v>1</v>
      </c>
    </row>
    <row r="45" spans="2:7" ht="12.75">
      <c r="B45" s="1">
        <v>2</v>
      </c>
      <c r="C45">
        <f t="shared" si="2"/>
        <v>0.030804480000000002</v>
      </c>
      <c r="D45">
        <f t="shared" si="2"/>
        <v>0.028847999999999995</v>
      </c>
      <c r="E45">
        <f t="shared" si="2"/>
        <v>0.040799999999999996</v>
      </c>
      <c r="F45">
        <f t="shared" si="2"/>
        <v>0.6799999999999999</v>
      </c>
      <c r="G45">
        <v>1</v>
      </c>
    </row>
    <row r="46" spans="2:7" ht="12.75">
      <c r="B46" s="1">
        <v>3</v>
      </c>
      <c r="C46">
        <f t="shared" si="2"/>
        <v>0</v>
      </c>
      <c r="D46">
        <f t="shared" si="2"/>
        <v>0</v>
      </c>
      <c r="E46">
        <f t="shared" si="2"/>
        <v>0.331</v>
      </c>
      <c r="F46">
        <f t="shared" si="2"/>
        <v>0.05</v>
      </c>
      <c r="G46">
        <v>1</v>
      </c>
    </row>
    <row r="47" ht="12.75">
      <c r="B47" s="1"/>
    </row>
    <row r="48" spans="2:7" ht="12.75">
      <c r="B48" s="1"/>
      <c r="C48">
        <f>C35*C44+C36*C45+C37*C46</f>
        <v>0.025688879999999997</v>
      </c>
      <c r="D48">
        <f>D35*D44+D36*D45+D37*D46</f>
        <v>0.02568888</v>
      </c>
      <c r="E48">
        <f>E35*E44+E36*E45+E37*E46</f>
        <v>0.025688880000000004</v>
      </c>
      <c r="F48">
        <f>F35*F44+F36*F45+F37*F46</f>
        <v>0.025688879999999997</v>
      </c>
      <c r="G48">
        <f>G35*G44+G36*G45+G37*G46</f>
        <v>0.025688879999999997</v>
      </c>
    </row>
    <row r="50" spans="1:7" ht="12.75">
      <c r="A50" s="1" t="s">
        <v>19</v>
      </c>
      <c r="D50" t="s">
        <v>35</v>
      </c>
      <c r="E50" t="s">
        <v>35</v>
      </c>
      <c r="F50" t="s">
        <v>36</v>
      </c>
      <c r="G50" t="s">
        <v>37</v>
      </c>
    </row>
    <row r="51" spans="3:7" ht="12.75">
      <c r="C51" t="s">
        <v>3</v>
      </c>
      <c r="D51">
        <v>1</v>
      </c>
      <c r="E51">
        <v>1</v>
      </c>
      <c r="F51">
        <v>3</v>
      </c>
      <c r="G51">
        <v>2</v>
      </c>
    </row>
    <row r="52" spans="2:7" ht="12.75">
      <c r="B52" s="1" t="s">
        <v>4</v>
      </c>
      <c r="C52" s="1">
        <v>1</v>
      </c>
      <c r="D52" s="1">
        <v>2</v>
      </c>
      <c r="E52" s="1">
        <v>3</v>
      </c>
      <c r="F52" s="1">
        <v>4</v>
      </c>
      <c r="G52" s="1">
        <v>5</v>
      </c>
    </row>
    <row r="53" spans="2:7" ht="12.75">
      <c r="B53" s="1">
        <v>1</v>
      </c>
      <c r="C53">
        <v>0.5</v>
      </c>
      <c r="D53">
        <f>MAX(C$53*INDEX($D$17:$G$25,ROW()-ROW(C$53)+1,D$51),C$54*INDEX($D$17:$G$25,ROW()-ROW(C$53)+4,D$51),C$55*INDEX($D$17:$G$25,ROW()-ROW(C$53)+7,D$51))</f>
        <v>0.09</v>
      </c>
      <c r="E53">
        <f>MAX(D$53*INDEX($D$17:$G$25,ROW()-ROW(D$53)+1,E$51),D$54*INDEX($D$17:$G$25,ROW()-ROW(D$53)+4,E$51),D$55*INDEX($D$17:$G$25,ROW()-ROW(D$53)+7,E$51))</f>
        <v>0.0162</v>
      </c>
      <c r="F53">
        <f>MAX(E$53*INDEX($D$17:$G$25,ROW()-ROW(E$53)+1,F$51),E$54*INDEX($D$17:$G$25,ROW()-ROW(E$53)+4,F$51),E$55*INDEX($D$17:$G$25,ROW()-ROW(E$53)+7,F$51))</f>
        <v>0.0009719999999999999</v>
      </c>
      <c r="G53">
        <f>MAX(F$53*INDEX($D$17:$G$25,ROW()-ROW(F$53)+1,G$51),F$54*INDEX($D$17:$G$25,ROW()-ROW(F$53)+4,G$51),F$55*INDEX($D$17:$G$25,ROW()-ROW(F$53)+7,G$51))</f>
        <v>0.0029160000000000006</v>
      </c>
    </row>
    <row r="54" spans="2:7" ht="12.75">
      <c r="B54" s="1">
        <v>2</v>
      </c>
      <c r="C54">
        <v>0.3</v>
      </c>
      <c r="D54">
        <f aca="true" t="shared" si="3" ref="D54:G55">MAX(C$53*INDEX($D$17:$G$25,ROW()-ROW(C$53)+1,D$51),C$54*INDEX($D$17:$G$25,ROW()-ROW(C$53)+4,D$51),C$55*INDEX($D$17:$G$25,ROW()-ROW(C$53)+7,D$51))</f>
        <v>0.03</v>
      </c>
      <c r="E54">
        <f t="shared" si="3"/>
        <v>0.005399999999999999</v>
      </c>
      <c r="F54">
        <f t="shared" si="3"/>
        <v>0.014580000000000003</v>
      </c>
      <c r="G54">
        <f t="shared" si="3"/>
        <v>0.006998400000000001</v>
      </c>
    </row>
    <row r="55" spans="2:7" ht="12.75">
      <c r="B55" s="1">
        <v>3</v>
      </c>
      <c r="C55">
        <v>0.2</v>
      </c>
      <c r="D55">
        <f t="shared" si="3"/>
        <v>0.18000000000000002</v>
      </c>
      <c r="E55">
        <f t="shared" si="3"/>
        <v>0.032400000000000005</v>
      </c>
      <c r="F55">
        <f t="shared" si="3"/>
        <v>0.016200000000000003</v>
      </c>
      <c r="G55">
        <f t="shared" si="3"/>
        <v>3.888E-05</v>
      </c>
    </row>
    <row r="57" ht="12.75">
      <c r="A57" s="1" t="s">
        <v>20</v>
      </c>
    </row>
    <row r="59" spans="2:9" ht="12.75">
      <c r="B59" s="1" t="s">
        <v>4</v>
      </c>
      <c r="I59" s="1" t="s">
        <v>30</v>
      </c>
    </row>
    <row r="60" spans="2:9" ht="12.75">
      <c r="B60" s="1">
        <v>1</v>
      </c>
      <c r="C60">
        <f aca="true" t="shared" si="4" ref="C60:G62">C35*C44/$I$35</f>
        <v>0.7601726505787718</v>
      </c>
      <c r="D60">
        <f t="shared" si="4"/>
        <v>0.939359286975532</v>
      </c>
      <c r="E60">
        <f t="shared" si="4"/>
        <v>0.20903052215589002</v>
      </c>
      <c r="F60">
        <f t="shared" si="4"/>
        <v>0.01520221979315564</v>
      </c>
      <c r="G60">
        <f t="shared" si="4"/>
        <v>0.27824210319795967</v>
      </c>
      <c r="I60">
        <f>SUM(C60:F60)</f>
        <v>1.9237646795033494</v>
      </c>
    </row>
    <row r="61" spans="2:9" ht="12.75">
      <c r="B61" s="1">
        <v>2</v>
      </c>
      <c r="C61">
        <f t="shared" si="4"/>
        <v>0.23982734942122824</v>
      </c>
      <c r="D61">
        <f t="shared" si="4"/>
        <v>0.06064071302446816</v>
      </c>
      <c r="E61">
        <f t="shared" si="4"/>
        <v>0.020964713136578942</v>
      </c>
      <c r="F61">
        <f t="shared" si="4"/>
        <v>0.9266403206367891</v>
      </c>
      <c r="G61">
        <f t="shared" si="4"/>
        <v>0.7179573418537515</v>
      </c>
      <c r="I61">
        <f>SUM(C61:F61)</f>
        <v>1.2480730962190645</v>
      </c>
    </row>
    <row r="62" spans="2:9" ht="12.75">
      <c r="B62" s="1">
        <v>3</v>
      </c>
      <c r="C62">
        <f t="shared" si="4"/>
        <v>0</v>
      </c>
      <c r="D62">
        <f t="shared" si="4"/>
        <v>0</v>
      </c>
      <c r="E62">
        <f t="shared" si="4"/>
        <v>0.7700047647075312</v>
      </c>
      <c r="F62">
        <f t="shared" si="4"/>
        <v>0.058157459570055234</v>
      </c>
      <c r="G62">
        <f t="shared" si="4"/>
        <v>0.0038005549482889103</v>
      </c>
      <c r="I62">
        <f>SUM(C62:F62)</f>
        <v>0.8281622242775865</v>
      </c>
    </row>
    <row r="64" spans="1:7" ht="12.75">
      <c r="A64" s="1" t="s">
        <v>21</v>
      </c>
      <c r="C64">
        <v>3</v>
      </c>
      <c r="D64">
        <v>1</v>
      </c>
      <c r="E64">
        <v>1</v>
      </c>
      <c r="F64">
        <v>1</v>
      </c>
      <c r="G64">
        <v>1</v>
      </c>
    </row>
    <row r="65" ht="12.75">
      <c r="A65" t="s">
        <v>22</v>
      </c>
    </row>
    <row r="67" spans="1:7" ht="12.75">
      <c r="A67" s="1" t="s">
        <v>27</v>
      </c>
      <c r="D67" t="s">
        <v>35</v>
      </c>
      <c r="E67" t="s">
        <v>35</v>
      </c>
      <c r="F67" t="s">
        <v>36</v>
      </c>
      <c r="G67" t="s">
        <v>37</v>
      </c>
    </row>
    <row r="68" spans="3:7" ht="12.75">
      <c r="C68" t="s">
        <v>3</v>
      </c>
      <c r="D68">
        <v>1</v>
      </c>
      <c r="E68">
        <v>1</v>
      </c>
      <c r="F68">
        <v>3</v>
      </c>
      <c r="G68">
        <v>2</v>
      </c>
    </row>
    <row r="69" spans="1:9" ht="12.75">
      <c r="A69" s="1" t="s">
        <v>28</v>
      </c>
      <c r="B69" s="1" t="s">
        <v>29</v>
      </c>
      <c r="C69" s="1">
        <v>1</v>
      </c>
      <c r="D69" s="1">
        <v>2</v>
      </c>
      <c r="E69" s="1">
        <v>3</v>
      </c>
      <c r="F69" s="1">
        <v>4</v>
      </c>
      <c r="G69" s="1">
        <v>5</v>
      </c>
      <c r="I69" s="1" t="s">
        <v>30</v>
      </c>
    </row>
    <row r="70" spans="1:9" ht="12.75">
      <c r="A70">
        <v>1</v>
      </c>
      <c r="B70">
        <v>1</v>
      </c>
      <c r="C70">
        <f>(INDEX($C$35:$G$37,$A70,COLUMN()-COLUMN($C70)+1)*INDEX($D$17:$G$25,ROW()-ROW($C$70)+1,D$68)*INDEX($C$44:$G$46,$B70,COLUMN()-COLUMN($C$70)+2))/$I$35</f>
        <v>0.7130076515597411</v>
      </c>
      <c r="D70">
        <f>(INDEX($C$35:$G$37,$A70,COLUMN()-COLUMN($C70)+1)*INDEX($D$17:$G$25,ROW()-ROW($C$70)+1,E$68)*INDEX($C$44:$G$46,$B70,COLUMN()-COLUMN($C$70)+2))/$I$35</f>
        <v>0.15353569326494576</v>
      </c>
      <c r="E70">
        <f>(INDEX($C$35:$G$37,$A70,COLUMN()-COLUMN($C70)+1)*INDEX($D$17:$G$25,ROW()-ROW($C$70)+1,F$68)*INDEX($C$44:$G$46,$B70,COLUMN()-COLUMN($C$70)+2))/$I$35</f>
        <v>0.01520221979315564</v>
      </c>
      <c r="F70">
        <f>(INDEX($C$35:$G$37,$A70,COLUMN()-COLUMN($C70)+1)*INDEX($D$17:$G$25,ROW()-ROW($C$70)+1,G$68)*INDEX($C$44:$G$46,$B70,COLUMN()-COLUMN($C$70)+2))/$I$35</f>
        <v>0.005700832422433364</v>
      </c>
      <c r="I70">
        <f>SUM(C70:F70)</f>
        <v>0.8874463970402758</v>
      </c>
    </row>
    <row r="71" spans="1:9" ht="12.75">
      <c r="A71">
        <v>1</v>
      </c>
      <c r="B71">
        <v>2</v>
      </c>
      <c r="C71">
        <f aca="true" t="shared" si="5" ref="C71:F78">(INDEX($C$35:$G$37,$A71,COLUMN()-COLUMN($C71)+1)*INDEX($D$17:$G$25,ROW()-ROW($C$70)+1,D$68)*INDEX($C$44:$G$46,$B71,COLUMN()-COLUMN($C$70)+2))/$I$35</f>
        <v>0.0471649990190308</v>
      </c>
      <c r="D71">
        <f t="shared" si="5"/>
        <v>0.015818829003055018</v>
      </c>
      <c r="E71">
        <f t="shared" si="5"/>
        <v>0.19382830236273438</v>
      </c>
      <c r="F71">
        <f t="shared" si="5"/>
        <v>0.005700832422433364</v>
      </c>
      <c r="I71">
        <f aca="true" t="shared" si="6" ref="I71:I78">SUM(C71:F71)</f>
        <v>0.26251296280725356</v>
      </c>
    </row>
    <row r="72" spans="1:9" ht="12.75">
      <c r="A72">
        <v>1</v>
      </c>
      <c r="B72">
        <v>3</v>
      </c>
      <c r="C72">
        <f t="shared" si="5"/>
        <v>0</v>
      </c>
      <c r="D72">
        <f t="shared" si="5"/>
        <v>0.7700047647075312</v>
      </c>
      <c r="E72">
        <f t="shared" si="5"/>
        <v>0</v>
      </c>
      <c r="F72">
        <f t="shared" si="5"/>
        <v>0.0038005549482889103</v>
      </c>
      <c r="I72">
        <f t="shared" si="6"/>
        <v>0.7738053196558201</v>
      </c>
    </row>
    <row r="73" spans="1:9" ht="12.75">
      <c r="A73">
        <v>2</v>
      </c>
      <c r="B73">
        <v>1</v>
      </c>
      <c r="C73">
        <f t="shared" si="5"/>
        <v>0.22635163541579084</v>
      </c>
      <c r="D73">
        <f t="shared" si="5"/>
        <v>0.05549482889094424</v>
      </c>
      <c r="E73">
        <f t="shared" si="5"/>
        <v>0</v>
      </c>
      <c r="F73">
        <f t="shared" si="5"/>
        <v>0.27254127077552626</v>
      </c>
      <c r="I73">
        <f t="shared" si="6"/>
        <v>0.5543877350822614</v>
      </c>
    </row>
    <row r="74" spans="1:9" ht="12.75">
      <c r="A74">
        <v>2</v>
      </c>
      <c r="B74">
        <v>2</v>
      </c>
      <c r="C74">
        <f t="shared" si="5"/>
        <v>0.013475714005437373</v>
      </c>
      <c r="D74">
        <f t="shared" si="5"/>
        <v>0.005145884133523921</v>
      </c>
      <c r="E74">
        <f t="shared" si="5"/>
        <v>0.02096471313657894</v>
      </c>
      <c r="F74">
        <f t="shared" si="5"/>
        <v>0.654099049861263</v>
      </c>
      <c r="I74">
        <f t="shared" si="6"/>
        <v>0.6936853611368032</v>
      </c>
    </row>
    <row r="75" spans="1:9" ht="12.75">
      <c r="A75">
        <v>2</v>
      </c>
      <c r="B75">
        <v>3</v>
      </c>
      <c r="C75">
        <f t="shared" si="5"/>
        <v>0</v>
      </c>
      <c r="D75">
        <f t="shared" si="5"/>
        <v>0</v>
      </c>
      <c r="E75">
        <f t="shared" si="5"/>
        <v>0</v>
      </c>
      <c r="F75">
        <f t="shared" si="5"/>
        <v>0</v>
      </c>
      <c r="I75">
        <f t="shared" si="6"/>
        <v>0</v>
      </c>
    </row>
    <row r="76" spans="1:9" ht="12.75">
      <c r="A76">
        <v>3</v>
      </c>
      <c r="B76">
        <v>1</v>
      </c>
      <c r="C76">
        <f t="shared" si="5"/>
        <v>0</v>
      </c>
      <c r="D76">
        <f t="shared" si="5"/>
        <v>0</v>
      </c>
      <c r="E76">
        <f t="shared" si="5"/>
        <v>0</v>
      </c>
      <c r="F76">
        <f t="shared" si="5"/>
        <v>0</v>
      </c>
      <c r="I76">
        <f t="shared" si="6"/>
        <v>0</v>
      </c>
    </row>
    <row r="77" spans="1:9" ht="12.75">
      <c r="A77">
        <v>3</v>
      </c>
      <c r="B77">
        <v>2</v>
      </c>
      <c r="C77">
        <f t="shared" si="5"/>
        <v>0</v>
      </c>
      <c r="D77">
        <f t="shared" si="5"/>
        <v>0</v>
      </c>
      <c r="E77">
        <f t="shared" si="5"/>
        <v>0.711847305137476</v>
      </c>
      <c r="F77">
        <f t="shared" si="5"/>
        <v>0.058157459570055234</v>
      </c>
      <c r="I77">
        <f t="shared" si="6"/>
        <v>0.7700047647075312</v>
      </c>
    </row>
    <row r="78" spans="1:9" ht="12.75">
      <c r="A78">
        <v>3</v>
      </c>
      <c r="B78">
        <v>3</v>
      </c>
      <c r="C78">
        <f t="shared" si="5"/>
        <v>0</v>
      </c>
      <c r="D78">
        <f t="shared" si="5"/>
        <v>0</v>
      </c>
      <c r="E78">
        <f t="shared" si="5"/>
        <v>0.058157459570055234</v>
      </c>
      <c r="F78">
        <f t="shared" si="5"/>
        <v>0</v>
      </c>
      <c r="I78">
        <f t="shared" si="6"/>
        <v>0.058157459570055234</v>
      </c>
    </row>
    <row r="81" spans="1:10" ht="12.75">
      <c r="A81" s="1" t="s">
        <v>23</v>
      </c>
      <c r="D81" t="s">
        <v>35</v>
      </c>
      <c r="E81" t="s">
        <v>35</v>
      </c>
      <c r="F81" t="s">
        <v>36</v>
      </c>
      <c r="G81" t="s">
        <v>37</v>
      </c>
      <c r="J81" s="1" t="s">
        <v>26</v>
      </c>
    </row>
    <row r="82" spans="1:10" ht="12.75">
      <c r="A82">
        <v>1</v>
      </c>
      <c r="B82">
        <v>1</v>
      </c>
      <c r="C82">
        <f>I70/INDEX($I$60:$I$62,A82)</f>
        <v>0.46130714764416214</v>
      </c>
      <c r="D82">
        <f>C70/I70</f>
        <v>0.8034374289395892</v>
      </c>
      <c r="E82">
        <f>E70/I70</f>
        <v>0.017130296369286743</v>
      </c>
      <c r="F82">
        <f>(D70+F70)/I70</f>
        <v>0.17943227469112405</v>
      </c>
      <c r="G82">
        <v>0</v>
      </c>
      <c r="I82" s="1">
        <v>1</v>
      </c>
      <c r="J82">
        <f>C60</f>
        <v>0.7601726505787718</v>
      </c>
    </row>
    <row r="83" spans="1:10" ht="12.75">
      <c r="A83">
        <v>1</v>
      </c>
      <c r="B83">
        <v>2</v>
      </c>
      <c r="C83">
        <f aca="true" t="shared" si="7" ref="C83:C90">I71/INDEX($I$60:$I$62,A83)</f>
        <v>0.1364579387511291</v>
      </c>
      <c r="D83">
        <f aca="true" t="shared" si="8" ref="D83:D90">C71/I71</f>
        <v>0.1796673143857701</v>
      </c>
      <c r="E83">
        <f aca="true" t="shared" si="9" ref="E83:E90">E71/I71</f>
        <v>0.7383570711708056</v>
      </c>
      <c r="F83">
        <f aca="true" t="shared" si="10" ref="F83:F90">(D71+F71)/I71</f>
        <v>0.08197561444342423</v>
      </c>
      <c r="G83">
        <v>0</v>
      </c>
      <c r="I83" s="1">
        <v>2</v>
      </c>
      <c r="J83">
        <f>C61</f>
        <v>0.23982734942122824</v>
      </c>
    </row>
    <row r="84" spans="1:10" ht="12.75">
      <c r="A84">
        <v>1</v>
      </c>
      <c r="B84">
        <v>3</v>
      </c>
      <c r="C84">
        <f t="shared" si="7"/>
        <v>0.4022349136047088</v>
      </c>
      <c r="D84">
        <f t="shared" si="8"/>
        <v>0</v>
      </c>
      <c r="E84">
        <f t="shared" si="9"/>
        <v>0</v>
      </c>
      <c r="F84">
        <f t="shared" si="10"/>
        <v>1</v>
      </c>
      <c r="G84">
        <v>0</v>
      </c>
      <c r="I84" s="1">
        <v>3</v>
      </c>
      <c r="J84">
        <f>C62</f>
        <v>0</v>
      </c>
    </row>
    <row r="85" spans="1:7" ht="12.75">
      <c r="A85">
        <v>2</v>
      </c>
      <c r="B85">
        <v>1</v>
      </c>
      <c r="C85">
        <f t="shared" si="7"/>
        <v>0.44419492476981814</v>
      </c>
      <c r="D85">
        <f t="shared" si="8"/>
        <v>0.40829120323559154</v>
      </c>
      <c r="E85">
        <f t="shared" si="9"/>
        <v>0</v>
      </c>
      <c r="F85">
        <f t="shared" si="10"/>
        <v>0.5917087967644085</v>
      </c>
      <c r="G85">
        <v>0</v>
      </c>
    </row>
    <row r="86" spans="1:7" ht="12.75">
      <c r="A86">
        <v>2</v>
      </c>
      <c r="B86">
        <v>2</v>
      </c>
      <c r="C86">
        <f t="shared" si="7"/>
        <v>0.555805075230182</v>
      </c>
      <c r="D86">
        <f t="shared" si="8"/>
        <v>0.019426262626262625</v>
      </c>
      <c r="E86">
        <f t="shared" si="9"/>
        <v>0.030222222222222216</v>
      </c>
      <c r="F86">
        <f t="shared" si="10"/>
        <v>0.9503515151515152</v>
      </c>
      <c r="G86">
        <v>0</v>
      </c>
    </row>
    <row r="87" spans="1:7" ht="12.75">
      <c r="A87">
        <v>2</v>
      </c>
      <c r="B87">
        <v>3</v>
      </c>
      <c r="C87">
        <f t="shared" si="7"/>
        <v>0</v>
      </c>
      <c r="D87" t="e">
        <f t="shared" si="8"/>
        <v>#DIV/0!</v>
      </c>
      <c r="E87" t="e">
        <f t="shared" si="9"/>
        <v>#DIV/0!</v>
      </c>
      <c r="F87" t="e">
        <f t="shared" si="10"/>
        <v>#DIV/0!</v>
      </c>
      <c r="G87">
        <v>0</v>
      </c>
    </row>
    <row r="88" spans="1:7" ht="12.75">
      <c r="A88">
        <v>3</v>
      </c>
      <c r="B88">
        <v>1</v>
      </c>
      <c r="C88">
        <f t="shared" si="7"/>
        <v>0</v>
      </c>
      <c r="D88" t="e">
        <f t="shared" si="8"/>
        <v>#DIV/0!</v>
      </c>
      <c r="E88" t="e">
        <f t="shared" si="9"/>
        <v>#DIV/0!</v>
      </c>
      <c r="F88" t="e">
        <f t="shared" si="10"/>
        <v>#DIV/0!</v>
      </c>
      <c r="G88">
        <v>0</v>
      </c>
    </row>
    <row r="89" spans="1:7" ht="12.75">
      <c r="A89">
        <v>3</v>
      </c>
      <c r="B89">
        <v>2</v>
      </c>
      <c r="C89">
        <f t="shared" si="7"/>
        <v>0.9297752808988764</v>
      </c>
      <c r="D89">
        <v>0</v>
      </c>
      <c r="E89">
        <v>0</v>
      </c>
      <c r="F89">
        <v>0</v>
      </c>
      <c r="G89">
        <v>0</v>
      </c>
    </row>
    <row r="90" spans="1:7" ht="12.75">
      <c r="A90">
        <v>3</v>
      </c>
      <c r="B90">
        <v>3</v>
      </c>
      <c r="C90">
        <f t="shared" si="7"/>
        <v>0.0702247191011236</v>
      </c>
      <c r="D90">
        <f t="shared" si="8"/>
        <v>0</v>
      </c>
      <c r="E90">
        <f t="shared" si="9"/>
        <v>1</v>
      </c>
      <c r="F90">
        <f t="shared" si="10"/>
        <v>0</v>
      </c>
      <c r="G90">
        <v>0</v>
      </c>
    </row>
    <row r="92" spans="1:7" ht="12.75">
      <c r="A92" s="1" t="s">
        <v>6</v>
      </c>
      <c r="B92" t="s">
        <v>9</v>
      </c>
      <c r="D92">
        <f aca="true" t="shared" si="11" ref="D92:G100">D82*$C82</f>
        <v>0.3706314286546811</v>
      </c>
      <c r="E92">
        <f t="shared" si="11"/>
        <v>0.007902328156414814</v>
      </c>
      <c r="F92">
        <f t="shared" si="11"/>
        <v>0.08277339083306622</v>
      </c>
      <c r="G92">
        <f t="shared" si="11"/>
        <v>0</v>
      </c>
    </row>
    <row r="93" spans="2:7" ht="12.75">
      <c r="B93" t="s">
        <v>10</v>
      </c>
      <c r="D93">
        <f t="shared" si="11"/>
        <v>0.024517031382033275</v>
      </c>
      <c r="E93">
        <f t="shared" si="11"/>
        <v>0.10075468399428887</v>
      </c>
      <c r="F93">
        <f t="shared" si="11"/>
        <v>0.011186223374806958</v>
      </c>
      <c r="G93">
        <f t="shared" si="11"/>
        <v>0</v>
      </c>
    </row>
    <row r="94" spans="2:7" ht="12.75">
      <c r="B94" t="s">
        <v>11</v>
      </c>
      <c r="D94">
        <f t="shared" si="11"/>
        <v>0</v>
      </c>
      <c r="E94">
        <f t="shared" si="11"/>
        <v>0</v>
      </c>
      <c r="F94">
        <f t="shared" si="11"/>
        <v>0.4022349136047088</v>
      </c>
      <c r="G94">
        <f t="shared" si="11"/>
        <v>0</v>
      </c>
    </row>
    <row r="95" spans="2:7" ht="12.75">
      <c r="B95" t="s">
        <v>12</v>
      </c>
      <c r="D95">
        <f t="shared" si="11"/>
        <v>0.18136088030541211</v>
      </c>
      <c r="E95">
        <f t="shared" si="11"/>
        <v>0</v>
      </c>
      <c r="F95">
        <f t="shared" si="11"/>
        <v>0.26283404446440606</v>
      </c>
      <c r="G95">
        <f t="shared" si="11"/>
        <v>0</v>
      </c>
    </row>
    <row r="96" spans="2:7" ht="12.75">
      <c r="B96" t="s">
        <v>13</v>
      </c>
      <c r="D96">
        <f t="shared" si="11"/>
        <v>0.01079721536043117</v>
      </c>
      <c r="E96">
        <f t="shared" si="11"/>
        <v>0.016797664495845497</v>
      </c>
      <c r="F96">
        <f t="shared" si="11"/>
        <v>0.5282101953739053</v>
      </c>
      <c r="G96">
        <f t="shared" si="11"/>
        <v>0</v>
      </c>
    </row>
    <row r="97" spans="2:7" ht="12.75">
      <c r="B97" t="s">
        <v>14</v>
      </c>
      <c r="D97" t="e">
        <f t="shared" si="11"/>
        <v>#DIV/0!</v>
      </c>
      <c r="E97" t="e">
        <f t="shared" si="11"/>
        <v>#DIV/0!</v>
      </c>
      <c r="F97" t="e">
        <f t="shared" si="11"/>
        <v>#DIV/0!</v>
      </c>
      <c r="G97">
        <f t="shared" si="11"/>
        <v>0</v>
      </c>
    </row>
    <row r="98" spans="2:7" ht="12.75">
      <c r="B98" t="s">
        <v>15</v>
      </c>
      <c r="D98" t="e">
        <f t="shared" si="11"/>
        <v>#DIV/0!</v>
      </c>
      <c r="E98" t="e">
        <f t="shared" si="11"/>
        <v>#DIV/0!</v>
      </c>
      <c r="F98" t="e">
        <f t="shared" si="11"/>
        <v>#DIV/0!</v>
      </c>
      <c r="G98">
        <f t="shared" si="11"/>
        <v>0</v>
      </c>
    </row>
    <row r="99" spans="2:7" ht="12.75">
      <c r="B99" t="s">
        <v>16</v>
      </c>
      <c r="D99">
        <f t="shared" si="11"/>
        <v>0</v>
      </c>
      <c r="E99">
        <f t="shared" si="11"/>
        <v>0</v>
      </c>
      <c r="F99">
        <f t="shared" si="11"/>
        <v>0</v>
      </c>
      <c r="G99">
        <f t="shared" si="11"/>
        <v>0</v>
      </c>
    </row>
    <row r="100" spans="2:7" ht="12.75">
      <c r="B100" t="s">
        <v>17</v>
      </c>
      <c r="D100">
        <f t="shared" si="11"/>
        <v>0</v>
      </c>
      <c r="E100">
        <f t="shared" si="11"/>
        <v>0.0702247191011236</v>
      </c>
      <c r="F100">
        <f t="shared" si="11"/>
        <v>0</v>
      </c>
      <c r="G100">
        <f t="shared" si="11"/>
        <v>0</v>
      </c>
    </row>
    <row r="103" spans="1:7" ht="12.75">
      <c r="A103" s="1" t="s">
        <v>24</v>
      </c>
      <c r="D103" t="s">
        <v>0</v>
      </c>
      <c r="E103" t="s">
        <v>1</v>
      </c>
      <c r="F103" t="s">
        <v>2</v>
      </c>
      <c r="G103" t="s">
        <v>1</v>
      </c>
    </row>
    <row r="104" spans="3:7" ht="12.75">
      <c r="C104" t="s">
        <v>3</v>
      </c>
      <c r="D104">
        <v>1</v>
      </c>
      <c r="E104">
        <v>3</v>
      </c>
      <c r="F104">
        <v>2</v>
      </c>
      <c r="G104">
        <v>3</v>
      </c>
    </row>
    <row r="105" spans="2:7" ht="12.75">
      <c r="B105" s="1" t="s">
        <v>4</v>
      </c>
      <c r="C105" s="1">
        <v>1</v>
      </c>
      <c r="D105" s="1">
        <v>2</v>
      </c>
      <c r="E105" s="1">
        <v>3</v>
      </c>
      <c r="F105" s="1">
        <v>4</v>
      </c>
      <c r="G105" s="1">
        <v>5</v>
      </c>
    </row>
    <row r="106" spans="2:9" ht="12.75">
      <c r="B106" s="1">
        <v>1</v>
      </c>
      <c r="C106">
        <f>$J82</f>
        <v>0.7601726505787718</v>
      </c>
      <c r="D106" t="e">
        <f>C$106*INDEX($D$92:$G$100,ROW()-ROW(C$106)+1,D$104)+C$107*INDEX($D$92:$G$100,ROW()-ROW(C$106)+4,D$104)+C$108*INDEX($D$92:$G$100,ROW()-ROW(C$106)+7,D$104)</f>
        <v>#DIV/0!</v>
      </c>
      <c r="E106" t="e">
        <f>D$106*INDEX($D$92:$G$100,ROW()-ROW(D$106)+1,E$104)+D$107*INDEX($D$92:$G$100,ROW()-ROW(D$106)+4,E$104)+D$108*INDEX($D$92:$G$100,ROW()-ROW(D$106)+7,E$104)</f>
        <v>#DIV/0!</v>
      </c>
      <c r="F106" t="e">
        <f>E$106*INDEX($D$92:$G$100,ROW()-ROW(E$106)+1,F$104)+E$107*INDEX($D$92:$G$100,ROW()-ROW(E$106)+4,F$104)+E$108*INDEX($D$92:$G$100,ROW()-ROW(E$106)+7,F$104)</f>
        <v>#DIV/0!</v>
      </c>
      <c r="G106" t="e">
        <f>F$106*INDEX($D$92:$G$100,ROW()-ROW(F$106)+1,G$104)+F$107*INDEX($D$92:$G$100,ROW()-ROW(F$106)+4,G$104)+F$108*INDEX($D$92:$G$100,ROW()-ROW(F$106)+7,G$104)</f>
        <v>#DIV/0!</v>
      </c>
      <c r="I106" t="e">
        <f>SUM(G106:G108)</f>
        <v>#DIV/0!</v>
      </c>
    </row>
    <row r="107" spans="2:7" ht="12.75">
      <c r="B107" s="1">
        <v>2</v>
      </c>
      <c r="C107">
        <f>$J83</f>
        <v>0.23982734942122824</v>
      </c>
      <c r="D107">
        <f aca="true" t="shared" si="12" ref="D107:G108">C$106*INDEX($D$92:$G$100,ROW()-ROW(C$106)+1,D$104)+C$107*INDEX($D$92:$G$100,ROW()-ROW(C$106)+4,D$104)+C$108*INDEX($D$92:$G$100,ROW()-ROW(C$106)+7,D$104)</f>
        <v>0.02122664427102554</v>
      </c>
      <c r="E107" t="e">
        <f t="shared" si="12"/>
        <v>#DIV/0!</v>
      </c>
      <c r="F107" t="e">
        <f t="shared" si="12"/>
        <v>#DIV/0!</v>
      </c>
      <c r="G107" t="e">
        <f t="shared" si="12"/>
        <v>#DIV/0!</v>
      </c>
    </row>
    <row r="108" spans="2:7" ht="12.75">
      <c r="B108" s="1">
        <v>3</v>
      </c>
      <c r="C108">
        <f>$J84</f>
        <v>0</v>
      </c>
      <c r="D108" t="e">
        <f t="shared" si="12"/>
        <v>#DIV/0!</v>
      </c>
      <c r="E108" t="e">
        <f t="shared" si="12"/>
        <v>#DIV/0!</v>
      </c>
      <c r="F108" t="e">
        <f t="shared" si="12"/>
        <v>#DIV/0!</v>
      </c>
      <c r="G108" t="e">
        <f t="shared" si="12"/>
        <v>#DIV/0!</v>
      </c>
    </row>
    <row r="109" ht="12.75">
      <c r="B109" s="1"/>
    </row>
    <row r="110" spans="2:7" ht="12.75">
      <c r="B110" s="1"/>
      <c r="G110" t="e">
        <f>SUM(G106:G108)</f>
        <v>#DIV/0!</v>
      </c>
    </row>
    <row r="112" spans="1:7" ht="12.75">
      <c r="A112" s="1" t="s">
        <v>25</v>
      </c>
      <c r="D112" t="s">
        <v>0</v>
      </c>
      <c r="E112" t="s">
        <v>1</v>
      </c>
      <c r="F112" t="s">
        <v>2</v>
      </c>
      <c r="G112" t="s">
        <v>1</v>
      </c>
    </row>
    <row r="113" spans="3:7" ht="12.75">
      <c r="C113" t="s">
        <v>3</v>
      </c>
      <c r="D113">
        <v>1</v>
      </c>
      <c r="E113">
        <v>3</v>
      </c>
      <c r="F113">
        <v>2</v>
      </c>
      <c r="G113">
        <v>3</v>
      </c>
    </row>
    <row r="114" spans="2:7" ht="12.75">
      <c r="B114" s="1" t="s">
        <v>4</v>
      </c>
      <c r="C114" s="1">
        <v>1</v>
      </c>
      <c r="D114" s="1">
        <v>2</v>
      </c>
      <c r="E114" s="1">
        <v>3</v>
      </c>
      <c r="F114" s="1">
        <v>4</v>
      </c>
      <c r="G114" s="1">
        <v>5</v>
      </c>
    </row>
    <row r="115" spans="2:7" ht="12.75">
      <c r="B115" s="1">
        <v>1</v>
      </c>
      <c r="C115" t="e">
        <f aca="true" t="shared" si="13" ref="C115:F117">D$115*INDEX($D$92:$G$100,(ROW()-ROW(D$115))*3+1,D$113)+D$116*INDEX($D$92:$G$100,(ROW()-ROW(D$115))*3+2,D$113)+D$117*INDEX($D$92:$G$100,(ROW()-ROW(D$115))*3+3,D$113)</f>
        <v>#DIV/0!</v>
      </c>
      <c r="D115" t="e">
        <f t="shared" si="13"/>
        <v>#DIV/0!</v>
      </c>
      <c r="E115" t="e">
        <f t="shared" si="13"/>
        <v>#DIV/0!</v>
      </c>
      <c r="F115">
        <f t="shared" si="13"/>
        <v>0.496194527812582</v>
      </c>
      <c r="G115">
        <v>1</v>
      </c>
    </row>
    <row r="116" spans="2:7" ht="12.75">
      <c r="B116" s="1">
        <v>2</v>
      </c>
      <c r="C116" t="e">
        <f t="shared" si="13"/>
        <v>#DIV/0!</v>
      </c>
      <c r="D116" t="e">
        <f t="shared" si="13"/>
        <v>#DIV/0!</v>
      </c>
      <c r="E116" t="e">
        <f t="shared" si="13"/>
        <v>#DIV/0!</v>
      </c>
      <c r="F116" t="e">
        <f t="shared" si="13"/>
        <v>#DIV/0!</v>
      </c>
      <c r="G116">
        <v>1</v>
      </c>
    </row>
    <row r="117" spans="2:7" ht="12.75">
      <c r="B117" s="1">
        <v>3</v>
      </c>
      <c r="C117" t="e">
        <f t="shared" si="13"/>
        <v>#DIV/0!</v>
      </c>
      <c r="D117" t="e">
        <f t="shared" si="13"/>
        <v>#DIV/0!</v>
      </c>
      <c r="E117" t="e">
        <f t="shared" si="13"/>
        <v>#DIV/0!</v>
      </c>
      <c r="F117" t="e">
        <f t="shared" si="13"/>
        <v>#DIV/0!</v>
      </c>
      <c r="G117">
        <v>1</v>
      </c>
    </row>
    <row r="119" spans="3:7" ht="12.75">
      <c r="C119" t="e">
        <f>C106*C115+C107*C116+C108*C117</f>
        <v>#DIV/0!</v>
      </c>
      <c r="D119" t="e">
        <f>D106*D115+D107*D116+D108*D117</f>
        <v>#DIV/0!</v>
      </c>
      <c r="E119" t="e">
        <f>E106*E115+E107*E116+E108*E117</f>
        <v>#DIV/0!</v>
      </c>
      <c r="F119" t="e">
        <f>F106*F115+F107*F116+F108*F117</f>
        <v>#DIV/0!</v>
      </c>
      <c r="G119" t="e">
        <f>G106*G115+G107*G116+G108*G117</f>
        <v>#DIV/0!</v>
      </c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</dc:creator>
  <cp:keywords/>
  <dc:description/>
  <cp:lastModifiedBy>Jeff Ondich</cp:lastModifiedBy>
  <dcterms:created xsi:type="dcterms:W3CDTF">2005-05-23T12:58:42Z</dcterms:created>
  <dcterms:modified xsi:type="dcterms:W3CDTF">2007-05-07T15:47:12Z</dcterms:modified>
  <cp:category/>
  <cp:version/>
  <cp:contentType/>
  <cp:contentStatus/>
</cp:coreProperties>
</file>